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115" windowHeight="7740"/>
  </bookViews>
  <sheets>
    <sheet name="Показатели (факт)" sheetId="1" r:id="rId1"/>
    <sheet name="Потр. характеристики" sheetId="2" r:id="rId2"/>
    <sheet name="Инвестиции" sheetId="3" r:id="rId3"/>
  </sheets>
  <externalReferences>
    <externalReference r:id="rId4"/>
  </externalReferences>
  <definedNames>
    <definedName name="source_of_funding">[1]TEHSHEET!$P$2:$P$13</definedName>
    <definedName name="_xlnm.Print_Titles" localSheetId="2">Инвестиции!$4:$5</definedName>
    <definedName name="_xlnm.Print_Titles" localSheetId="0">'Показатели (факт)'!$4:$5</definedName>
    <definedName name="_xlnm.Print_Titles" localSheetId="1">'Потр. характеристики'!$4:$5</definedName>
    <definedName name="_xlnm.Print_Area" localSheetId="2">Инвестиции!$A$1:$D$76</definedName>
    <definedName name="_xlnm.Print_Area" localSheetId="0">'Показатели (факт)'!$A$1:$D$56</definedName>
    <definedName name="_xlnm.Print_Area" localSheetId="1">'Потр. характеристики'!$A$1:$C$28</definedName>
  </definedNames>
  <calcPr calcId="145621"/>
</workbook>
</file>

<file path=xl/calcChain.xml><?xml version="1.0" encoding="utf-8"?>
<calcChain xmlns="http://schemas.openxmlformats.org/spreadsheetml/2006/main">
  <c r="D71" i="3" l="1"/>
  <c r="D70" i="3"/>
  <c r="D69" i="3"/>
  <c r="D68" i="3"/>
  <c r="D67" i="3"/>
  <c r="D66" i="3"/>
  <c r="D32" i="3"/>
  <c r="D30" i="3"/>
  <c r="D28" i="3"/>
  <c r="D26" i="3"/>
  <c r="D24" i="3"/>
  <c r="D22" i="3"/>
  <c r="D20" i="3"/>
  <c r="D18" i="3"/>
  <c r="D16" i="3"/>
  <c r="D14" i="3"/>
  <c r="D13" i="3"/>
  <c r="D46" i="1"/>
  <c r="D39" i="1"/>
  <c r="D38" i="1"/>
  <c r="D31" i="1"/>
  <c r="D29" i="1"/>
  <c r="D9" i="1" s="1"/>
  <c r="D25" i="1"/>
  <c r="D24" i="1"/>
  <c r="D22" i="1"/>
  <c r="D21" i="1"/>
  <c r="D12" i="1"/>
  <c r="D6" i="1"/>
</calcChain>
</file>

<file path=xl/sharedStrings.xml><?xml version="1.0" encoding="utf-8"?>
<sst xmlns="http://schemas.openxmlformats.org/spreadsheetml/2006/main" count="451" uniqueCount="254">
  <si>
    <t>Приложение 2 к приказу ФСТ России 
от 15 мая 2013 г. N 129, 
Форма 2.7</t>
  </si>
  <si>
    <t>ОАО "Нижегородский водоканал"</t>
  </si>
  <si>
    <t>№ п/п</t>
  </si>
  <si>
    <t>Информация, подлежащая раскрытию</t>
  </si>
  <si>
    <t>Единица измерения</t>
  </si>
  <si>
    <t>Значение</t>
  </si>
  <si>
    <t>Выручка от регулируемой деятельности, в том числе по видам деятельности:</t>
  </si>
  <si>
    <t>тыс руб</t>
  </si>
  <si>
    <t>Холодное водоснабжение (питьевая вода)</t>
  </si>
  <si>
    <t>Холодное водоснабжение (техническая вода)</t>
  </si>
  <si>
    <t xml:space="preserve">Себестоимость производимых товаров (оказываемых услуг) по регулируемому виду деятельности, включая: </t>
  </si>
  <si>
    <t>Расходы на оплату холодной воды, приобретаемой у других организаций для последующей подачи потребителям</t>
  </si>
  <si>
    <t>Расходы на покупаемую электрическую энергию (мощность), используемую в технологическом процессе</t>
  </si>
  <si>
    <t>Средневзвешенная стоимость 1 кВт.ч (с учетом мощности)</t>
  </si>
  <si>
    <t>руб</t>
  </si>
  <si>
    <t>Объем приобретения электрической энергии</t>
  </si>
  <si>
    <t>тыс кВт.ч</t>
  </si>
  <si>
    <t>Расходы на хим.реагенты, используемые в технологическом процессе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</si>
  <si>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</si>
  <si>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</si>
  <si>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</si>
  <si>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</si>
  <si>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</si>
  <si>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</si>
  <si>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Общепроизводственные расходы, в том числе отнесенные к ним:</t>
  </si>
  <si>
    <t>Расходы на текущий ремонт</t>
  </si>
  <si>
    <t>Расходы на капитальный ремонт</t>
  </si>
  <si>
    <t>Общехозяйственные расходы, в том числе отнесенные к ним:</t>
  </si>
  <si>
    <t>Расходы на капитальный и текущий ремонт основных производственных средств, в том числе: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</si>
  <si>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</si>
  <si>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</si>
  <si>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</si>
  <si>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</si>
  <si>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</si>
  <si>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</si>
  <si>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2.14.1</t>
  </si>
  <si>
    <t>транспортный налог</t>
  </si>
  <si>
    <t>2.14.2</t>
  </si>
  <si>
    <t>налог на имущество</t>
  </si>
  <si>
    <t>2.14.3</t>
  </si>
  <si>
    <t>плата за пользование водными объектами</t>
  </si>
  <si>
    <t>Чистая прибыль, полученная от регулируемого вида деятельности,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</si>
  <si>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</si>
  <si>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</si>
  <si>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За счет ввода в эксплуатацию (вывода из эксплуатации)</t>
  </si>
  <si>
    <t>Стоимость переоценки основных фондов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</si>
  <si>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</si>
  <si>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нему**</t>
  </si>
  <si>
    <t>Объем поднятой воды</t>
  </si>
  <si>
    <t>тыс м3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</si>
  <si>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</si>
  <si>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</si>
  <si>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</si>
  <si>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По приборам учета</t>
  </si>
  <si>
    <t>Расчетным путем (по нормативам потребления)</t>
  </si>
  <si>
    <t>Потери воды в сетях</t>
  </si>
  <si>
    <t>%</t>
  </si>
  <si>
    <t>Среднесписочная численность основного производственного персонала</t>
  </si>
  <si>
    <t xml:space="preserve"> чел</t>
  </si>
  <si>
    <t>Удельный расход электроэнергии на подачу воды в сеть</t>
  </si>
  <si>
    <t>тыс кВт.ч/тыс м3</t>
  </si>
  <si>
    <t>Расход воды на собственные нужды (процент объема отпуска воды потребителям), в том числе:</t>
  </si>
  <si>
    <t>Хозяйственно-бытовые</t>
  </si>
  <si>
    <t>Показатели использования производственных объектов (по объему перекачки) по отношению к пиковому дню отчетного года</t>
  </si>
  <si>
    <t>**</t>
  </si>
  <si>
    <t>Указывается ссылка на бухгалтерский баланс и приложения к нему, размещенные в сети "Интернет" в соответствии с пунктом 5 Правил заполнения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утвержденными Приказом ФСТ России от 15.05.2013 №129</t>
  </si>
  <si>
    <t>1</t>
  </si>
  <si>
    <t>2</t>
  </si>
  <si>
    <t>3</t>
  </si>
  <si>
    <t>4</t>
  </si>
  <si>
    <t>1.1</t>
  </si>
  <si>
    <t>1.2</t>
  </si>
  <si>
    <t>2.1</t>
  </si>
  <si>
    <t>2.2</t>
  </si>
  <si>
    <t>2.2.1</t>
  </si>
  <si>
    <t>2.2.2</t>
  </si>
  <si>
    <t>2.3</t>
  </si>
  <si>
    <t>2.4</t>
  </si>
  <si>
    <t>2.5</t>
  </si>
  <si>
    <t>2.6</t>
  </si>
  <si>
    <t>2.7</t>
  </si>
  <si>
    <t>2.8</t>
  </si>
  <si>
    <t>2.9</t>
  </si>
  <si>
    <t>2.10</t>
  </si>
  <si>
    <t>2.10.1</t>
  </si>
  <si>
    <t>2.10.2</t>
  </si>
  <si>
    <t>2.11</t>
  </si>
  <si>
    <t>2.11.1</t>
  </si>
  <si>
    <t>2.11.2</t>
  </si>
  <si>
    <t>2.12</t>
  </si>
  <si>
    <t>2.12.1</t>
  </si>
  <si>
    <t>2.13</t>
  </si>
  <si>
    <t>2.14</t>
  </si>
  <si>
    <t>3.1</t>
  </si>
  <si>
    <t>4.1</t>
  </si>
  <si>
    <t>4.2</t>
  </si>
  <si>
    <t>5</t>
  </si>
  <si>
    <t>6</t>
  </si>
  <si>
    <t>7</t>
  </si>
  <si>
    <t>8</t>
  </si>
  <si>
    <t>9</t>
  </si>
  <si>
    <t>10</t>
  </si>
  <si>
    <t>10.1</t>
  </si>
  <si>
    <t>10.2</t>
  </si>
  <si>
    <t>11</t>
  </si>
  <si>
    <t>12</t>
  </si>
  <si>
    <t>13</t>
  </si>
  <si>
    <t>14</t>
  </si>
  <si>
    <t>14.1</t>
  </si>
  <si>
    <t>15</t>
  </si>
  <si>
    <t>Приложение 2 к приказу ФСТ России 
от 15 мая 2013 г. N 129, 
Форма 2.8</t>
  </si>
  <si>
    <t>Количество аварий на системах холодного водоснабжения, единиц на км **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</si>
  <si>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</si>
  <si>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Доля потребителей, затронутых ограничениями подачи холодной воды, %</t>
  </si>
  <si>
    <t>Общее количество проведенных проб качества воды по следующим показателям:</t>
  </si>
  <si>
    <t>Мутность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</si>
  <si>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</si>
  <si>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</si>
  <si>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</si>
  <si>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</si>
  <si>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</si>
  <si>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</si>
  <si>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</si>
  <si>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</si>
  <si>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</si>
  <si>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</si>
  <si>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</si>
  <si>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</si>
  <si>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5.1</t>
  </si>
  <si>
    <t>5.2</t>
  </si>
  <si>
    <t>5.3</t>
  </si>
  <si>
    <t>5.3.1</t>
  </si>
  <si>
    <t>5.3.2</t>
  </si>
  <si>
    <t>5.4</t>
  </si>
  <si>
    <t>5.5</t>
  </si>
  <si>
    <t>Доля исполненных в срок договоров о подключении (процент общего количества заключенных договоров о подключении), %</t>
  </si>
  <si>
    <t>Средняя продолжительность рассмотрения заявок на подключение (технологическое присоединение), дней</t>
  </si>
  <si>
    <t>Приложение 2 к приказу ФСТ России 
от 15 мая 2013 г. N 129, 
Форма 2.9</t>
  </si>
  <si>
    <t>Наименование показателя</t>
  </si>
  <si>
    <t>Наименование инвестиционной программы (мероприятия)</t>
  </si>
  <si>
    <t>Дата утверждения инвестиционной программы</t>
  </si>
  <si>
    <t>Цель инвестиционной программы</t>
  </si>
  <si>
    <t>Наименование органа исполнительной власти субъекта РФ, утвердившего программу</t>
  </si>
  <si>
    <t>Наименование органа местного самоуправления, согласовавшего инвестиционную программу</t>
  </si>
  <si>
    <t>Срок начала реализации инвестиционной программы</t>
  </si>
  <si>
    <t>01.01.2014</t>
  </si>
  <si>
    <t>Срок окончания реализации инвестиционной программы</t>
  </si>
  <si>
    <t>31.12.2023</t>
  </si>
  <si>
    <t>8.1</t>
  </si>
  <si>
    <t>8.1.1</t>
  </si>
  <si>
    <t>кредиты банков</t>
  </si>
  <si>
    <t>Целевые показатели инвестиционной программы</t>
  </si>
  <si>
    <t>9.1</t>
  </si>
  <si>
    <t>Срок окупаемости</t>
  </si>
  <si>
    <t>лет</t>
  </si>
  <si>
    <t>9.1.1</t>
  </si>
  <si>
    <t>Факт</t>
  </si>
  <si>
    <t>9.1.2</t>
  </si>
  <si>
    <t>План</t>
  </si>
  <si>
    <t>9.2</t>
  </si>
  <si>
    <t>Перебои в снабжении потребителей</t>
  </si>
  <si>
    <t>часов на потребителя</t>
  </si>
  <si>
    <t>9.2.1</t>
  </si>
  <si>
    <t>9.2.2</t>
  </si>
  <si>
    <t>9.3</t>
  </si>
  <si>
    <t>Продолжительность (бесперебойность) поставки товаров и услуг</t>
  </si>
  <si>
    <t>час/день</t>
  </si>
  <si>
    <t>9.3.1</t>
  </si>
  <si>
    <t>9.3.2</t>
  </si>
  <si>
    <t>9.4</t>
  </si>
  <si>
    <t>Уровень потерь и неучтенного потребления</t>
  </si>
  <si>
    <t>9.4.1</t>
  </si>
  <si>
    <t>9.4.2</t>
  </si>
  <si>
    <t>9.5</t>
  </si>
  <si>
    <t>Обеспеченность потребления товаров и услуг приборами учета</t>
  </si>
  <si>
    <t>9.5.1</t>
  </si>
  <si>
    <t>9.5.2</t>
  </si>
  <si>
    <t>9.6</t>
  </si>
  <si>
    <t>Численность населения, пользующегося услугами данной организации</t>
  </si>
  <si>
    <t>чел</t>
  </si>
  <si>
    <t>9.6.1</t>
  </si>
  <si>
    <t>9.6.2</t>
  </si>
  <si>
    <t>9.7</t>
  </si>
  <si>
    <t>Удельное водопотребление</t>
  </si>
  <si>
    <t>м3/чел</t>
  </si>
  <si>
    <t>9.7.1</t>
  </si>
  <si>
    <t>9.7.2</t>
  </si>
  <si>
    <t>9.8</t>
  </si>
  <si>
    <t>кВт.ч/м3</t>
  </si>
  <si>
    <t>9.8.1</t>
  </si>
  <si>
    <t>9.8.2</t>
  </si>
  <si>
    <t>9.9</t>
  </si>
  <si>
    <t>Количество аварий на 1 км сетей холодного водоснабжения</t>
  </si>
  <si>
    <t>ед</t>
  </si>
  <si>
    <t>9.9.1</t>
  </si>
  <si>
    <t>9.9.2</t>
  </si>
  <si>
    <t>9.10</t>
  </si>
  <si>
    <t>Производительность труда на 1 человека</t>
  </si>
  <si>
    <t>тыс руб/чел</t>
  </si>
  <si>
    <t>9.10.1</t>
  </si>
  <si>
    <t>9.10.2</t>
  </si>
  <si>
    <t>Использование инвестиционных средств за отчетный год</t>
  </si>
  <si>
    <t>10.0</t>
  </si>
  <si>
    <t>Всего, в том числе по источникам финансирования:</t>
  </si>
  <si>
    <t>10.1.1</t>
  </si>
  <si>
    <t>I квартал</t>
  </si>
  <si>
    <t>10.1.2</t>
  </si>
  <si>
    <t>II квартал</t>
  </si>
  <si>
    <t>10.1.3</t>
  </si>
  <si>
    <t>III квартал</t>
  </si>
  <si>
    <t>10.1.4</t>
  </si>
  <si>
    <t>IV квартал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</si>
  <si>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b/>
        <sz val="11"/>
        <color theme="1"/>
        <rFont val="Times New Roman"/>
        <family val="1"/>
        <charset val="204"/>
      </rPr>
      <t>(в части регулируемой деятельности) за 2015 год</t>
    </r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</si>
  <si>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
за 2015 год</t>
  </si>
  <si>
    <t>Информация об инвестиционных программах и отчетах об их реализации  
за 2015 год</t>
  </si>
  <si>
    <t>2.14.4</t>
  </si>
  <si>
    <t>водный налог</t>
  </si>
  <si>
    <t>http://www.e-disclosure.ru/portal/files.aspx?id=22689&amp;type=3</t>
  </si>
  <si>
    <t>16</t>
  </si>
  <si>
    <t>Комментарии</t>
  </si>
  <si>
    <t>х</t>
  </si>
  <si>
    <t>Учитывать любое нарушение системы.</t>
  </si>
  <si>
    <t>Скорректированная инвестиционная прграмма "Модернизация" 2014-2023 гг.</t>
  </si>
  <si>
    <t>03.09.2015</t>
  </si>
  <si>
    <t>уменьшение удельных затрат (повышение КПД); уменьшение издержек на производство; снижение аварийности</t>
  </si>
  <si>
    <t>Министерство ЖКХ и энергетики Нижегородской области</t>
  </si>
  <si>
    <t>Администрация г. Нижнего Новгорода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</si>
  <si>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руб.):</t>
  </si>
  <si>
    <t>инвестиционная надбавка к тарифу</t>
  </si>
  <si>
    <t>8.2</t>
  </si>
  <si>
    <t>8.2.1</t>
  </si>
  <si>
    <t>8.3</t>
  </si>
  <si>
    <t>8.3.1</t>
  </si>
  <si>
    <t>8.4</t>
  </si>
  <si>
    <t>8.4.1</t>
  </si>
  <si>
    <t>8.5</t>
  </si>
  <si>
    <t>8.5.1</t>
  </si>
  <si>
    <t>8.6</t>
  </si>
  <si>
    <t>8.6.1</t>
  </si>
  <si>
    <t>8.7</t>
  </si>
  <si>
    <t>8.7.1</t>
  </si>
  <si>
    <t>8.8</t>
  </si>
  <si>
    <t>8.8.1</t>
  </si>
  <si>
    <t>8.9</t>
  </si>
  <si>
    <t>8.9.1</t>
  </si>
  <si>
    <t>8.10</t>
  </si>
  <si>
    <t>8.10.1</t>
  </si>
  <si>
    <t>Расход электороэнергии на поставку 1 м3 холодной воды</t>
  </si>
  <si>
    <t>10.0.1</t>
  </si>
  <si>
    <t>10.0.2</t>
  </si>
  <si>
    <t>10.0.3</t>
  </si>
  <si>
    <t>10.0.4</t>
  </si>
  <si>
    <t>*</t>
  </si>
  <si>
    <t>Раскрывается не позднее 30 дней со дня сдачи годового бухгалтерского баланса в налоговые органы.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</si>
</sst>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indexed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Border="0">
      <alignment horizontal="center" vertical="center" wrapText="1"/>
    </xf>
    <xf numFmtId="0" fontId="4" fillId="0" borderId="2" applyBorder="0">
      <alignment horizontal="center" vertical="center" wrapText="1"/>
    </xf>
    <xf numFmtId="0" fontId="2" fillId="0" borderId="0"/>
    <xf numFmtId="0" fontId="5" fillId="0" borderId="0" applyNumberFormat="0" applyFill="0" applyBorder="0" applyAlignment="0" applyProtection="0"/>
    <xf numFmtId="0" fontId="13" fillId="0" borderId="0"/>
    <xf numFmtId="0" fontId="7" fillId="0" borderId="0"/>
  </cellStyleXfs>
  <cellXfs count="59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8" fillId="0" borderId="0" xfId="0" applyFont="1" applyFill="1" applyAlignment="1">
      <alignment horizontal="right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center" vertical="center" wrapText="1"/>
    </xf>
    <xf numFmtId="4" fontId="9" fillId="0" borderId="3" xfId="3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9" fillId="0" borderId="3" xfId="3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/>
    <xf numFmtId="49" fontId="12" fillId="0" borderId="0" xfId="5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/>
    <xf numFmtId="49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left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3" fontId="14" fillId="0" borderId="3" xfId="1" applyNumberFormat="1" applyFont="1" applyFill="1" applyBorder="1" applyAlignment="1" applyProtection="1">
      <alignment horizontal="center" vertical="center" wrapText="1"/>
    </xf>
    <xf numFmtId="49" fontId="8" fillId="0" borderId="3" xfId="1" applyNumberFormat="1" applyFont="1" applyFill="1" applyBorder="1" applyAlignment="1" applyProtection="1">
      <alignment horizontal="center" vertical="center" wrapText="1"/>
    </xf>
    <xf numFmtId="49" fontId="8" fillId="0" borderId="3" xfId="1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3" xfId="1" applyFont="1" applyFill="1" applyBorder="1" applyAlignment="1" applyProtection="1">
      <alignment horizontal="center" vertical="center" wrapText="1"/>
    </xf>
    <xf numFmtId="3" fontId="1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1" applyFont="1" applyFill="1" applyBorder="1" applyAlignment="1" applyProtection="1">
      <alignment horizontal="left" vertical="center" wrapText="1" indent="1"/>
    </xf>
    <xf numFmtId="0" fontId="14" fillId="0" borderId="3" xfId="1" applyFont="1" applyFill="1" applyBorder="1" applyAlignment="1" applyProtection="1">
      <alignment horizontal="left" vertical="center" wrapText="1" indent="2"/>
    </xf>
    <xf numFmtId="4" fontId="14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3" xfId="1" applyNumberFormat="1" applyFont="1" applyFill="1" applyBorder="1" applyAlignment="1" applyProtection="1">
      <alignment horizontal="left" vertical="center" wrapText="1" indent="2"/>
      <protection locked="0"/>
    </xf>
    <xf numFmtId="3" fontId="15" fillId="0" borderId="3" xfId="5" applyNumberFormat="1" applyFont="1" applyFill="1" applyBorder="1" applyAlignment="1" applyProtection="1">
      <alignment horizontal="center" vertical="center" wrapText="1"/>
      <protection locked="0"/>
    </xf>
    <xf numFmtId="49" fontId="1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1" applyFont="1" applyFill="1" applyBorder="1" applyAlignment="1" applyProtection="1">
      <alignment horizontal="right" vertical="top" wrapText="1"/>
    </xf>
    <xf numFmtId="4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3" xfId="6" applyFont="1" applyFill="1" applyBorder="1" applyAlignment="1" applyProtection="1">
      <alignment horizontal="right" vertical="center"/>
    </xf>
    <xf numFmtId="49" fontId="14" fillId="0" borderId="3" xfId="4" applyNumberFormat="1" applyFont="1" applyFill="1" applyBorder="1" applyAlignment="1" applyProtection="1">
      <alignment horizontal="center" vertical="center" wrapText="1"/>
      <protection locked="0"/>
    </xf>
    <xf numFmtId="49" fontId="14" fillId="0" borderId="3" xfId="4" applyNumberFormat="1" applyFont="1" applyFill="1" applyBorder="1" applyAlignment="1" applyProtection="1">
      <alignment horizontal="center" vertical="center" wrapText="1"/>
    </xf>
    <xf numFmtId="1" fontId="14" fillId="0" borderId="3" xfId="1" applyNumberFormat="1" applyFont="1" applyFill="1" applyBorder="1" applyAlignment="1" applyProtection="1">
      <alignment horizontal="left" vertical="center" wrapText="1" indent="1"/>
      <protection locked="0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3" xfId="1" applyNumberFormat="1" applyFont="1" applyFill="1" applyBorder="1" applyAlignment="1" applyProtection="1">
      <alignment horizontal="left" vertical="center" wrapText="1" indent="2"/>
      <protection locked="0"/>
    </xf>
    <xf numFmtId="0" fontId="14" fillId="0" borderId="3" xfId="1" applyNumberFormat="1" applyFont="1" applyFill="1" applyBorder="1" applyAlignment="1" applyProtection="1">
      <alignment horizontal="left" vertical="center" wrapText="1" indent="1"/>
      <protection locked="0"/>
    </xf>
    <xf numFmtId="0" fontId="17" fillId="0" borderId="3" xfId="7" applyNumberFormat="1" applyFont="1" applyFill="1" applyBorder="1" applyAlignment="1" applyProtection="1">
      <alignment horizontal="right"/>
    </xf>
    <xf numFmtId="0" fontId="10" fillId="0" borderId="0" xfId="2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4" fontId="1" fillId="0" borderId="0" xfId="1" applyNumberFormat="1" applyFont="1" applyFill="1" applyBorder="1" applyAlignment="1" applyProtection="1">
      <alignment horizontal="right" vertical="center" wrapText="1"/>
    </xf>
    <xf numFmtId="4" fontId="1" fillId="0" borderId="0" xfId="1" applyNumberFormat="1" applyFont="1" applyFill="1" applyBorder="1" applyAlignment="1" applyProtection="1">
      <alignment horizontal="right" vertical="center"/>
    </xf>
    <xf numFmtId="0" fontId="14" fillId="0" borderId="3" xfId="1" applyFont="1" applyFill="1" applyBorder="1" applyAlignment="1" applyProtection="1">
      <alignment horizontal="justify" vertical="top" wrapText="1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/>
    </xf>
    <xf numFmtId="0" fontId="16" fillId="0" borderId="3" xfId="6" applyFont="1" applyFill="1" applyBorder="1" applyAlignment="1" applyProtection="1">
      <alignment vertical="center"/>
    </xf>
    <xf numFmtId="0" fontId="8" fillId="0" borderId="3" xfId="0" applyFont="1" applyBorder="1" applyAlignment="1">
      <alignment vertical="center"/>
    </xf>
    <xf numFmtId="0" fontId="17" fillId="0" borderId="3" xfId="7" applyNumberFormat="1" applyFont="1" applyFill="1" applyBorder="1" applyAlignment="1" applyProtection="1"/>
    <xf numFmtId="0" fontId="8" fillId="0" borderId="3" xfId="0" applyFont="1" applyFill="1" applyBorder="1" applyAlignment="1"/>
    <xf numFmtId="0" fontId="6" fillId="0" borderId="0" xfId="0" applyFont="1" applyAlignment="1">
      <alignment horizontal="right" vertical="center" wrapText="1"/>
    </xf>
    <xf numFmtId="4" fontId="14" fillId="0" borderId="3" xfId="4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/>
  </cellXfs>
  <cellStyles count="8">
    <cellStyle name="Гиперссылка" xfId="5" builtinId="8"/>
    <cellStyle name="Заголовок" xfId="2"/>
    <cellStyle name="ЗаголовокСтолбца" xfId="3"/>
    <cellStyle name="Обычный" xfId="0" builtinId="0"/>
    <cellStyle name="Обычный 12" xfId="7"/>
    <cellStyle name="Обычный_Forma_5_Книга2" xfId="6"/>
    <cellStyle name="Обычный_ЖКУ_проект3" xfId="4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shikanov\AppData\Local\Microsoft\Windows\Temporary%20Internet%20Files\Content.Outlook\5HJ4RLFY\JKH%20OPEN%20INFO%20BALANCE%20V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P2" t="str">
            <v>кредиты банков</v>
          </cell>
        </row>
        <row r="3">
          <cell r="P3" t="str">
            <v>кредиты иностранных банков</v>
          </cell>
        </row>
        <row r="4">
          <cell r="P4" t="str">
            <v>заемные ср-ва др. организаций</v>
          </cell>
        </row>
        <row r="5">
          <cell r="P5" t="str">
            <v>федеральный бюджет</v>
          </cell>
        </row>
        <row r="6">
          <cell r="P6" t="str">
            <v>бюджет субъекта РФ</v>
          </cell>
        </row>
        <row r="7">
          <cell r="P7" t="str">
            <v>бюджет муниципального образования</v>
          </cell>
        </row>
        <row r="8">
          <cell r="P8" t="str">
            <v>ср-ва внебюджетных фондов</v>
          </cell>
        </row>
        <row r="9">
          <cell r="P9" t="str">
            <v>прибыль, направляемая на инвестиции</v>
          </cell>
        </row>
        <row r="10">
          <cell r="P10" t="str">
            <v>амортизация</v>
          </cell>
        </row>
        <row r="11">
          <cell r="P11" t="str">
            <v>инвестиционная надбавка к тарифу</v>
          </cell>
        </row>
        <row r="12">
          <cell r="P12" t="str">
            <v>плата за подключение</v>
          </cell>
        </row>
        <row r="13">
          <cell r="P13" t="str">
            <v>прочие средства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BreakPreview" zoomScaleNormal="100" zoomScaleSheetLayoutView="100" workbookViewId="0">
      <pane ySplit="5" topLeftCell="A6" activePane="bottomLeft" state="frozen"/>
      <selection pane="bottomLeft" activeCell="F8" sqref="F8"/>
    </sheetView>
  </sheetViews>
  <sheetFormatPr defaultRowHeight="15" x14ac:dyDescent="0.25"/>
  <cols>
    <col min="1" max="1" width="5.7109375" style="14" bestFit="1" customWidth="1"/>
    <col min="2" max="2" width="54" style="14" customWidth="1"/>
    <col min="3" max="3" width="12.5703125" style="14" customWidth="1"/>
    <col min="4" max="4" width="17.85546875" style="17" customWidth="1"/>
    <col min="5" max="5" width="9.140625" style="14"/>
    <col min="6" max="6" width="11.5703125" style="14" bestFit="1" customWidth="1"/>
    <col min="7" max="7" width="10" style="14" bestFit="1" customWidth="1"/>
    <col min="8" max="16384" width="9.140625" style="14"/>
  </cols>
  <sheetData>
    <row r="1" spans="1:9" ht="54.75" customHeight="1" x14ac:dyDescent="0.25">
      <c r="A1" s="2"/>
      <c r="B1" s="3"/>
      <c r="C1" s="47" t="s">
        <v>0</v>
      </c>
      <c r="D1" s="48"/>
    </row>
    <row r="2" spans="1:9" ht="48" customHeight="1" x14ac:dyDescent="0.25">
      <c r="A2" s="45" t="s">
        <v>212</v>
      </c>
      <c r="B2" s="45"/>
      <c r="C2" s="45"/>
      <c r="D2" s="45"/>
      <c r="I2" s="4"/>
    </row>
    <row r="3" spans="1:9" ht="19.5" customHeight="1" x14ac:dyDescent="0.25">
      <c r="A3" s="46" t="s">
        <v>1</v>
      </c>
      <c r="B3" s="46"/>
      <c r="C3" s="46"/>
      <c r="D3" s="46"/>
    </row>
    <row r="4" spans="1:9" ht="30" x14ac:dyDescent="0.25">
      <c r="A4" s="5" t="s">
        <v>2</v>
      </c>
      <c r="B4" s="6" t="s">
        <v>3</v>
      </c>
      <c r="C4" s="6" t="s">
        <v>4</v>
      </c>
      <c r="D4" s="7" t="s">
        <v>5</v>
      </c>
      <c r="E4" s="8"/>
      <c r="F4" s="8"/>
      <c r="G4" s="8"/>
      <c r="H4" s="8"/>
      <c r="I4" s="8"/>
    </row>
    <row r="5" spans="1:9" s="20" customFormat="1" x14ac:dyDescent="0.25">
      <c r="A5" s="9" t="s">
        <v>66</v>
      </c>
      <c r="B5" s="9" t="s">
        <v>67</v>
      </c>
      <c r="C5" s="9" t="s">
        <v>68</v>
      </c>
      <c r="D5" s="7" t="s">
        <v>69</v>
      </c>
      <c r="E5" s="10"/>
      <c r="F5" s="10"/>
      <c r="G5" s="10"/>
      <c r="H5" s="10"/>
      <c r="I5" s="10"/>
    </row>
    <row r="6" spans="1:9" ht="24" x14ac:dyDescent="0.25">
      <c r="A6" s="21" t="s">
        <v>66</v>
      </c>
      <c r="B6" s="22" t="s">
        <v>6</v>
      </c>
      <c r="C6" s="23" t="s">
        <v>7</v>
      </c>
      <c r="D6" s="36">
        <f>SUM(D7:D8)</f>
        <v>2301008.71123</v>
      </c>
      <c r="F6" s="58"/>
    </row>
    <row r="7" spans="1:9" x14ac:dyDescent="0.25">
      <c r="A7" s="25" t="s">
        <v>70</v>
      </c>
      <c r="B7" s="26" t="s">
        <v>8</v>
      </c>
      <c r="C7" s="27" t="s">
        <v>7</v>
      </c>
      <c r="D7" s="31">
        <v>2300684.7307000002</v>
      </c>
      <c r="F7" s="58"/>
    </row>
    <row r="8" spans="1:9" x14ac:dyDescent="0.25">
      <c r="A8" s="25" t="s">
        <v>71</v>
      </c>
      <c r="B8" s="26" t="s">
        <v>9</v>
      </c>
      <c r="C8" s="27" t="s">
        <v>7</v>
      </c>
      <c r="D8" s="31">
        <v>323.98052999999999</v>
      </c>
      <c r="F8" s="58"/>
    </row>
    <row r="9" spans="1:9" ht="24" x14ac:dyDescent="0.25">
      <c r="A9" s="21" t="s">
        <v>67</v>
      </c>
      <c r="B9" s="22" t="s">
        <v>10</v>
      </c>
      <c r="C9" s="23" t="s">
        <v>7</v>
      </c>
      <c r="D9" s="36">
        <f>SUM(D10:D11)+SUM(D14:D21)+D24+D27+D29+D31</f>
        <v>2123053.1004699999</v>
      </c>
      <c r="F9" s="58"/>
    </row>
    <row r="10" spans="1:9" ht="24" x14ac:dyDescent="0.25">
      <c r="A10" s="21" t="s">
        <v>72</v>
      </c>
      <c r="B10" s="29" t="s">
        <v>11</v>
      </c>
      <c r="C10" s="23" t="s">
        <v>7</v>
      </c>
      <c r="D10" s="31">
        <v>171797.16046000001</v>
      </c>
      <c r="F10" s="58"/>
      <c r="G10" s="58"/>
    </row>
    <row r="11" spans="1:9" ht="24" x14ac:dyDescent="0.25">
      <c r="A11" s="21" t="s">
        <v>73</v>
      </c>
      <c r="B11" s="29" t="s">
        <v>12</v>
      </c>
      <c r="C11" s="23" t="s">
        <v>7</v>
      </c>
      <c r="D11" s="31">
        <v>413990.68062</v>
      </c>
      <c r="F11" s="58"/>
      <c r="G11" s="58"/>
    </row>
    <row r="12" spans="1:9" x14ac:dyDescent="0.25">
      <c r="A12" s="21" t="s">
        <v>74</v>
      </c>
      <c r="B12" s="30" t="s">
        <v>13</v>
      </c>
      <c r="C12" s="23" t="s">
        <v>14</v>
      </c>
      <c r="D12" s="31">
        <f>D11/D13</f>
        <v>3.5926030787236112</v>
      </c>
      <c r="F12" s="58"/>
      <c r="G12" s="58"/>
    </row>
    <row r="13" spans="1:9" x14ac:dyDescent="0.25">
      <c r="A13" s="21" t="s">
        <v>75</v>
      </c>
      <c r="B13" s="30" t="s">
        <v>15</v>
      </c>
      <c r="C13" s="23" t="s">
        <v>16</v>
      </c>
      <c r="D13" s="31">
        <v>115234.18299999999</v>
      </c>
      <c r="F13" s="58"/>
      <c r="G13" s="58"/>
    </row>
    <row r="14" spans="1:9" x14ac:dyDescent="0.25">
      <c r="A14" s="21" t="s">
        <v>76</v>
      </c>
      <c r="B14" s="29" t="s">
        <v>17</v>
      </c>
      <c r="C14" s="23" t="s">
        <v>7</v>
      </c>
      <c r="D14" s="31">
        <v>125182.3214</v>
      </c>
      <c r="F14" s="58"/>
      <c r="G14" s="58"/>
    </row>
    <row r="15" spans="1:9" x14ac:dyDescent="0.25">
      <c r="A15" s="21" t="s">
        <v>77</v>
      </c>
      <c r="B15" s="29" t="s">
        <v>18</v>
      </c>
      <c r="C15" s="23" t="s">
        <v>7</v>
      </c>
      <c r="D15" s="31">
        <v>121144.54001</v>
      </c>
      <c r="F15" s="58"/>
      <c r="G15" s="58"/>
    </row>
    <row r="16" spans="1:9" ht="24" x14ac:dyDescent="0.25">
      <c r="A16" s="21" t="s">
        <v>78</v>
      </c>
      <c r="B16" s="29" t="s">
        <v>19</v>
      </c>
      <c r="C16" s="23" t="s">
        <v>7</v>
      </c>
      <c r="D16" s="31">
        <v>36975.704180000001</v>
      </c>
      <c r="F16" s="58"/>
      <c r="G16" s="58"/>
    </row>
    <row r="17" spans="1:7" ht="24" x14ac:dyDescent="0.25">
      <c r="A17" s="21" t="s">
        <v>79</v>
      </c>
      <c r="B17" s="29" t="s">
        <v>20</v>
      </c>
      <c r="C17" s="23" t="s">
        <v>7</v>
      </c>
      <c r="D17" s="31">
        <v>119409.8092</v>
      </c>
      <c r="F17" s="58"/>
      <c r="G17" s="58"/>
    </row>
    <row r="18" spans="1:7" ht="24" x14ac:dyDescent="0.25">
      <c r="A18" s="21" t="s">
        <v>80</v>
      </c>
      <c r="B18" s="29" t="s">
        <v>21</v>
      </c>
      <c r="C18" s="23" t="s">
        <v>7</v>
      </c>
      <c r="D18" s="31">
        <v>30745.698950000002</v>
      </c>
      <c r="F18" s="58"/>
      <c r="G18" s="58"/>
    </row>
    <row r="19" spans="1:7" x14ac:dyDescent="0.25">
      <c r="A19" s="21" t="s">
        <v>81</v>
      </c>
      <c r="B19" s="29" t="s">
        <v>22</v>
      </c>
      <c r="C19" s="23" t="s">
        <v>7</v>
      </c>
      <c r="D19" s="31">
        <v>92040.648920000007</v>
      </c>
      <c r="F19" s="58"/>
      <c r="G19" s="58"/>
    </row>
    <row r="20" spans="1:7" ht="24" x14ac:dyDescent="0.25">
      <c r="A20" s="21" t="s">
        <v>82</v>
      </c>
      <c r="B20" s="29" t="s">
        <v>23</v>
      </c>
      <c r="C20" s="23" t="s">
        <v>7</v>
      </c>
      <c r="D20" s="31">
        <v>49199.692020000002</v>
      </c>
      <c r="F20" s="58"/>
      <c r="G20" s="58"/>
    </row>
    <row r="21" spans="1:7" x14ac:dyDescent="0.25">
      <c r="A21" s="21" t="s">
        <v>83</v>
      </c>
      <c r="B21" s="29" t="s">
        <v>24</v>
      </c>
      <c r="C21" s="23" t="s">
        <v>7</v>
      </c>
      <c r="D21" s="31">
        <f>2123053.10047-1652315.87219-1326.99865</f>
        <v>469410.2296299999</v>
      </c>
      <c r="F21" s="58"/>
      <c r="G21" s="58"/>
    </row>
    <row r="22" spans="1:7" x14ac:dyDescent="0.25">
      <c r="A22" s="21" t="s">
        <v>84</v>
      </c>
      <c r="B22" s="30" t="s">
        <v>25</v>
      </c>
      <c r="C22" s="23" t="s">
        <v>7</v>
      </c>
      <c r="D22" s="31">
        <f>2120.68899+719.89041+287.81247</f>
        <v>3128.3918699999999</v>
      </c>
      <c r="F22" s="58"/>
      <c r="G22" s="58"/>
    </row>
    <row r="23" spans="1:7" x14ac:dyDescent="0.25">
      <c r="A23" s="21" t="s">
        <v>85</v>
      </c>
      <c r="B23" s="30" t="s">
        <v>26</v>
      </c>
      <c r="C23" s="23" t="s">
        <v>7</v>
      </c>
      <c r="D23" s="31">
        <v>1306.8566000000001</v>
      </c>
      <c r="F23" s="58"/>
      <c r="G23" s="58"/>
    </row>
    <row r="24" spans="1:7" x14ac:dyDescent="0.25">
      <c r="A24" s="21" t="s">
        <v>86</v>
      </c>
      <c r="B24" s="29" t="s">
        <v>27</v>
      </c>
      <c r="C24" s="23" t="s">
        <v>7</v>
      </c>
      <c r="D24" s="31">
        <f>293858.02562-119409.8092-30745.69895-13917.38617-761.82308</f>
        <v>129023.30821999996</v>
      </c>
      <c r="F24" s="58"/>
      <c r="G24" s="58"/>
    </row>
    <row r="25" spans="1:7" x14ac:dyDescent="0.25">
      <c r="A25" s="21" t="s">
        <v>87</v>
      </c>
      <c r="B25" s="30" t="s">
        <v>25</v>
      </c>
      <c r="C25" s="23" t="s">
        <v>7</v>
      </c>
      <c r="D25" s="31">
        <f>104.09378+3.51668+34.28805</f>
        <v>141.89850999999999</v>
      </c>
      <c r="F25" s="58"/>
      <c r="G25" s="58"/>
    </row>
    <row r="26" spans="1:7" x14ac:dyDescent="0.25">
      <c r="A26" s="21" t="s">
        <v>88</v>
      </c>
      <c r="B26" s="30" t="s">
        <v>26</v>
      </c>
      <c r="C26" s="23" t="s">
        <v>7</v>
      </c>
      <c r="D26" s="31">
        <v>2651.4846499999999</v>
      </c>
      <c r="F26" s="58"/>
      <c r="G26" s="58"/>
    </row>
    <row r="27" spans="1:7" ht="24" x14ac:dyDescent="0.25">
      <c r="A27" s="21" t="s">
        <v>89</v>
      </c>
      <c r="B27" s="29" t="s">
        <v>28</v>
      </c>
      <c r="C27" s="23" t="s">
        <v>7</v>
      </c>
      <c r="D27" s="31">
        <v>247479.22055999999</v>
      </c>
      <c r="F27" s="58"/>
      <c r="G27" s="58"/>
    </row>
    <row r="28" spans="1:7" ht="48" x14ac:dyDescent="0.25">
      <c r="A28" s="21" t="s">
        <v>90</v>
      </c>
      <c r="B28" s="30" t="s">
        <v>29</v>
      </c>
      <c r="C28" s="23" t="s">
        <v>30</v>
      </c>
      <c r="D28" s="57" t="s">
        <v>31</v>
      </c>
      <c r="F28" s="58"/>
      <c r="G28" s="58"/>
    </row>
    <row r="29" spans="1:7" ht="36" x14ac:dyDescent="0.25">
      <c r="A29" s="21" t="s">
        <v>91</v>
      </c>
      <c r="B29" s="29" t="s">
        <v>32</v>
      </c>
      <c r="C29" s="23" t="s">
        <v>7</v>
      </c>
      <c r="D29" s="31">
        <f>47527.40829+15834.9727+20.20828+1326.99865</f>
        <v>64709.587919999998</v>
      </c>
      <c r="F29" s="58"/>
      <c r="G29" s="58"/>
    </row>
    <row r="30" spans="1:7" ht="48" x14ac:dyDescent="0.25">
      <c r="A30" s="21" t="s">
        <v>33</v>
      </c>
      <c r="B30" s="30" t="s">
        <v>29</v>
      </c>
      <c r="C30" s="23" t="s">
        <v>30</v>
      </c>
      <c r="D30" s="57" t="s">
        <v>31</v>
      </c>
      <c r="F30" s="58"/>
      <c r="G30" s="58"/>
    </row>
    <row r="31" spans="1:7" ht="72" x14ac:dyDescent="0.25">
      <c r="A31" s="21" t="s">
        <v>92</v>
      </c>
      <c r="B31" s="29" t="s">
        <v>34</v>
      </c>
      <c r="C31" s="23" t="s">
        <v>7</v>
      </c>
      <c r="D31" s="36">
        <f>SUM(D32:D35)</f>
        <v>51944.498379999997</v>
      </c>
      <c r="F31" s="58"/>
      <c r="G31" s="58"/>
    </row>
    <row r="32" spans="1:7" ht="30" x14ac:dyDescent="0.25">
      <c r="A32" s="25" t="s">
        <v>35</v>
      </c>
      <c r="B32" s="32" t="s">
        <v>36</v>
      </c>
      <c r="C32" s="27" t="s">
        <v>7</v>
      </c>
      <c r="D32" s="31">
        <v>1333.9991500000001</v>
      </c>
    </row>
    <row r="33" spans="1:6" ht="30" x14ac:dyDescent="0.25">
      <c r="A33" s="25" t="s">
        <v>37</v>
      </c>
      <c r="B33" s="32" t="s">
        <v>38</v>
      </c>
      <c r="C33" s="27" t="s">
        <v>7</v>
      </c>
      <c r="D33" s="31">
        <v>12583.38702</v>
      </c>
    </row>
    <row r="34" spans="1:6" ht="30" x14ac:dyDescent="0.25">
      <c r="A34" s="25" t="s">
        <v>39</v>
      </c>
      <c r="B34" s="32" t="s">
        <v>40</v>
      </c>
      <c r="C34" s="27" t="s">
        <v>7</v>
      </c>
      <c r="D34" s="31">
        <v>38006.20521</v>
      </c>
    </row>
    <row r="35" spans="1:6" ht="30" x14ac:dyDescent="0.25">
      <c r="A35" s="25" t="s">
        <v>215</v>
      </c>
      <c r="B35" s="32" t="s">
        <v>216</v>
      </c>
      <c r="C35" s="27" t="s">
        <v>7</v>
      </c>
      <c r="D35" s="31">
        <v>20.907</v>
      </c>
    </row>
    <row r="36" spans="1:6" ht="24" x14ac:dyDescent="0.25">
      <c r="A36" s="21" t="s">
        <v>68</v>
      </c>
      <c r="B36" s="22" t="s">
        <v>41</v>
      </c>
      <c r="C36" s="23" t="s">
        <v>7</v>
      </c>
      <c r="D36" s="28">
        <v>0</v>
      </c>
    </row>
    <row r="37" spans="1:6" ht="36" x14ac:dyDescent="0.25">
      <c r="A37" s="21" t="s">
        <v>93</v>
      </c>
      <c r="B37" s="29" t="s">
        <v>42</v>
      </c>
      <c r="C37" s="23" t="s">
        <v>7</v>
      </c>
      <c r="D37" s="28">
        <v>0</v>
      </c>
    </row>
    <row r="38" spans="1:6" ht="36" x14ac:dyDescent="0.25">
      <c r="A38" s="21" t="s">
        <v>69</v>
      </c>
      <c r="B38" s="22" t="s">
        <v>43</v>
      </c>
      <c r="C38" s="23" t="s">
        <v>7</v>
      </c>
      <c r="D38" s="28">
        <f>D39+D40</f>
        <v>32872</v>
      </c>
    </row>
    <row r="39" spans="1:6" x14ac:dyDescent="0.25">
      <c r="A39" s="21" t="s">
        <v>94</v>
      </c>
      <c r="B39" s="29" t="s">
        <v>44</v>
      </c>
      <c r="C39" s="23" t="s">
        <v>7</v>
      </c>
      <c r="D39" s="28">
        <f>32936-64</f>
        <v>32872</v>
      </c>
    </row>
    <row r="40" spans="1:6" x14ac:dyDescent="0.25">
      <c r="A40" s="21" t="s">
        <v>95</v>
      </c>
      <c r="B40" s="29" t="s">
        <v>45</v>
      </c>
      <c r="C40" s="23" t="s">
        <v>7</v>
      </c>
      <c r="D40" s="28">
        <v>0</v>
      </c>
      <c r="E40" s="11"/>
      <c r="F40" s="11"/>
    </row>
    <row r="41" spans="1:6" ht="24" x14ac:dyDescent="0.25">
      <c r="A41" s="21" t="s">
        <v>96</v>
      </c>
      <c r="B41" s="22" t="s">
        <v>46</v>
      </c>
      <c r="C41" s="23" t="s">
        <v>7</v>
      </c>
      <c r="D41" s="28">
        <v>177955.61076000001</v>
      </c>
      <c r="E41" s="12"/>
      <c r="F41" s="11"/>
    </row>
    <row r="42" spans="1:6" ht="48" x14ac:dyDescent="0.25">
      <c r="A42" s="21" t="s">
        <v>97</v>
      </c>
      <c r="B42" s="22" t="s">
        <v>47</v>
      </c>
      <c r="C42" s="23" t="s">
        <v>30</v>
      </c>
      <c r="D42" s="33" t="s">
        <v>217</v>
      </c>
      <c r="E42" s="11"/>
      <c r="F42" s="11"/>
    </row>
    <row r="43" spans="1:6" x14ac:dyDescent="0.25">
      <c r="A43" s="21" t="s">
        <v>98</v>
      </c>
      <c r="B43" s="22" t="s">
        <v>48</v>
      </c>
      <c r="C43" s="23" t="s">
        <v>49</v>
      </c>
      <c r="D43" s="28">
        <v>149104.49720000001</v>
      </c>
      <c r="E43" s="11"/>
      <c r="F43" s="11"/>
    </row>
    <row r="44" spans="1:6" x14ac:dyDescent="0.25">
      <c r="A44" s="21" t="s">
        <v>99</v>
      </c>
      <c r="B44" s="22" t="s">
        <v>50</v>
      </c>
      <c r="C44" s="23" t="s">
        <v>49</v>
      </c>
      <c r="D44" s="28">
        <v>25250.486999999997</v>
      </c>
    </row>
    <row r="45" spans="1:6" x14ac:dyDescent="0.25">
      <c r="A45" s="21" t="s">
        <v>100</v>
      </c>
      <c r="B45" s="22" t="s">
        <v>51</v>
      </c>
      <c r="C45" s="23" t="s">
        <v>49</v>
      </c>
      <c r="D45" s="28">
        <v>149053.52110000001</v>
      </c>
    </row>
    <row r="46" spans="1:6" x14ac:dyDescent="0.25">
      <c r="A46" s="21" t="s">
        <v>101</v>
      </c>
      <c r="B46" s="22" t="s">
        <v>52</v>
      </c>
      <c r="C46" s="23" t="s">
        <v>49</v>
      </c>
      <c r="D46" s="24">
        <f>SUM(D47:D48)</f>
        <v>121912.12161145425</v>
      </c>
      <c r="E46" s="11"/>
      <c r="F46" s="11"/>
    </row>
    <row r="47" spans="1:6" x14ac:dyDescent="0.25">
      <c r="A47" s="21" t="s">
        <v>102</v>
      </c>
      <c r="B47" s="29" t="s">
        <v>53</v>
      </c>
      <c r="C47" s="23" t="s">
        <v>49</v>
      </c>
      <c r="D47" s="28">
        <v>84764.508805600111</v>
      </c>
    </row>
    <row r="48" spans="1:6" x14ac:dyDescent="0.25">
      <c r="A48" s="21" t="s">
        <v>103</v>
      </c>
      <c r="B48" s="29" t="s">
        <v>54</v>
      </c>
      <c r="C48" s="23" t="s">
        <v>49</v>
      </c>
      <c r="D48" s="28">
        <v>37147.612805854136</v>
      </c>
    </row>
    <row r="49" spans="1:4" x14ac:dyDescent="0.25">
      <c r="A49" s="21" t="s">
        <v>104</v>
      </c>
      <c r="B49" s="22" t="s">
        <v>55</v>
      </c>
      <c r="C49" s="23" t="s">
        <v>56</v>
      </c>
      <c r="D49" s="31">
        <v>19.18</v>
      </c>
    </row>
    <row r="50" spans="1:4" ht="24" x14ac:dyDescent="0.25">
      <c r="A50" s="21" t="s">
        <v>105</v>
      </c>
      <c r="B50" s="22" t="s">
        <v>57</v>
      </c>
      <c r="C50" s="23" t="s">
        <v>58</v>
      </c>
      <c r="D50" s="28">
        <v>405</v>
      </c>
    </row>
    <row r="51" spans="1:4" ht="24" x14ac:dyDescent="0.25">
      <c r="A51" s="21" t="s">
        <v>106</v>
      </c>
      <c r="B51" s="22" t="s">
        <v>59</v>
      </c>
      <c r="C51" s="23" t="s">
        <v>60</v>
      </c>
      <c r="D51" s="31">
        <v>0.87</v>
      </c>
    </row>
    <row r="52" spans="1:4" ht="24" x14ac:dyDescent="0.25">
      <c r="A52" s="21" t="s">
        <v>107</v>
      </c>
      <c r="B52" s="22" t="s">
        <v>61</v>
      </c>
      <c r="C52" s="23" t="s">
        <v>56</v>
      </c>
      <c r="D52" s="31">
        <v>13.68</v>
      </c>
    </row>
    <row r="53" spans="1:4" x14ac:dyDescent="0.25">
      <c r="A53" s="21" t="s">
        <v>108</v>
      </c>
      <c r="B53" s="29" t="s">
        <v>62</v>
      </c>
      <c r="C53" s="23" t="s">
        <v>56</v>
      </c>
      <c r="D53" s="31">
        <v>4.41</v>
      </c>
    </row>
    <row r="54" spans="1:4" ht="24" x14ac:dyDescent="0.25">
      <c r="A54" s="21" t="s">
        <v>109</v>
      </c>
      <c r="B54" s="22" t="s">
        <v>63</v>
      </c>
      <c r="C54" s="23" t="s">
        <v>56</v>
      </c>
      <c r="D54" s="31">
        <v>54.8</v>
      </c>
    </row>
    <row r="55" spans="1:4" x14ac:dyDescent="0.25">
      <c r="A55" s="21" t="s">
        <v>218</v>
      </c>
      <c r="B55" s="22" t="s">
        <v>219</v>
      </c>
      <c r="C55" s="23" t="s">
        <v>30</v>
      </c>
      <c r="D55" s="34" t="s">
        <v>220</v>
      </c>
    </row>
    <row r="56" spans="1:4" ht="64.5" customHeight="1" x14ac:dyDescent="0.25">
      <c r="A56" s="35" t="s">
        <v>64</v>
      </c>
      <c r="B56" s="49" t="s">
        <v>65</v>
      </c>
      <c r="C56" s="49"/>
      <c r="D56" s="49"/>
    </row>
  </sheetData>
  <mergeCells count="4">
    <mergeCell ref="A2:D2"/>
    <mergeCell ref="A3:D3"/>
    <mergeCell ref="C1:D1"/>
    <mergeCell ref="B56:D56"/>
  </mergeCells>
  <dataValidations count="6">
    <dataValidation type="decimal" allowBlank="1" showErrorMessage="1" errorTitle="Ошибка" error="Допускается ввод от 0 до 100%!" sqref="D49 D52:D54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sqref="D55 B7:B8 B32:B35">
      <formula1>900</formula1>
    </dataValidation>
    <dataValidation type="decimal" allowBlank="1" showErrorMessage="1" errorTitle="Ошибка" error="Допускается ввод только неотрицательных чисел!" sqref="D10:D27 D43:D45 D47:D48 D50:D51 D29 D37 D40 D7:D8 D32:D35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42">
      <formula1>900</formula1>
    </dataValidation>
    <dataValidation type="decimal" allowBlank="1" showErrorMessage="1" errorTitle="Ошибка" error="Допускается ввод только действительных чисел!" sqref="D38:D39 D41">
      <formula1>-9.99999999999999E+37</formula1>
      <formula2>9.99999999999999E+37</formula2>
    </dataValidation>
    <dataValidation type="decimal" allowBlank="1" showErrorMessage="1" errorTitle="Ошибка" error="Допускается ввод только действительных чисел!" sqref="D36">
      <formula1>-9.99999999999999E+23</formula1>
      <formula2>9.99999999999999E+23</formula2>
    </dataValidation>
  </dataValidations>
  <hyperlinks>
    <hyperlink ref="D42" location="'Показатели (факт)'!$G$50" tooltip="Кликните по гиперссылке, чтобы перейти на сайт организации или отредактировать её" display="http://www.e-disclosure.ru/portal/files.aspx?id=22689&amp;type=3"/>
  </hyperlink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view="pageBreakPreview" zoomScaleNormal="100" zoomScaleSheetLayoutView="100" workbookViewId="0">
      <pane ySplit="5" topLeftCell="A15" activePane="bottomLeft" state="frozen"/>
      <selection pane="bottomLeft" activeCell="F17" sqref="F17"/>
    </sheetView>
  </sheetViews>
  <sheetFormatPr defaultRowHeight="15" x14ac:dyDescent="0.25"/>
  <cols>
    <col min="1" max="1" width="5.140625" style="17" customWidth="1"/>
    <col min="2" max="2" width="70.5703125" style="14" customWidth="1"/>
    <col min="3" max="3" width="15.5703125" style="17" customWidth="1"/>
    <col min="4" max="16384" width="9.140625" style="14"/>
  </cols>
  <sheetData>
    <row r="1" spans="1:3" ht="38.25" customHeight="1" x14ac:dyDescent="0.25">
      <c r="A1" s="13"/>
      <c r="B1" s="50" t="s">
        <v>110</v>
      </c>
      <c r="C1" s="51"/>
    </row>
    <row r="2" spans="1:3" ht="44.25" customHeight="1" x14ac:dyDescent="0.25">
      <c r="A2" s="45" t="s">
        <v>213</v>
      </c>
      <c r="B2" s="45"/>
      <c r="C2" s="45"/>
    </row>
    <row r="3" spans="1:3" ht="21.75" customHeight="1" x14ac:dyDescent="0.25">
      <c r="A3" s="46" t="s">
        <v>1</v>
      </c>
      <c r="B3" s="46"/>
      <c r="C3" s="46"/>
    </row>
    <row r="4" spans="1:3" s="16" customFormat="1" x14ac:dyDescent="0.25">
      <c r="A4" s="15" t="s">
        <v>2</v>
      </c>
      <c r="B4" s="15" t="s">
        <v>3</v>
      </c>
      <c r="C4" s="15" t="s">
        <v>5</v>
      </c>
    </row>
    <row r="5" spans="1:3" s="16" customFormat="1" x14ac:dyDescent="0.25">
      <c r="A5" s="15" t="s">
        <v>66</v>
      </c>
      <c r="B5" s="15" t="s">
        <v>67</v>
      </c>
      <c r="C5" s="15" t="s">
        <v>68</v>
      </c>
    </row>
    <row r="6" spans="1:3" ht="15.75" customHeight="1" x14ac:dyDescent="0.25">
      <c r="A6" s="21">
        <v>1</v>
      </c>
      <c r="B6" s="22" t="s">
        <v>111</v>
      </c>
      <c r="C6" s="31">
        <v>1.91</v>
      </c>
    </row>
    <row r="7" spans="1:3" ht="24" x14ac:dyDescent="0.25">
      <c r="A7" s="21" t="s">
        <v>67</v>
      </c>
      <c r="B7" s="22" t="s">
        <v>112</v>
      </c>
      <c r="C7" s="36">
        <v>0</v>
      </c>
    </row>
    <row r="8" spans="1:3" x14ac:dyDescent="0.25">
      <c r="A8" s="21" t="s">
        <v>68</v>
      </c>
      <c r="B8" s="22" t="s">
        <v>113</v>
      </c>
      <c r="C8" s="31">
        <v>90.2</v>
      </c>
    </row>
    <row r="9" spans="1:3" x14ac:dyDescent="0.25">
      <c r="A9" s="21" t="s">
        <v>69</v>
      </c>
      <c r="B9" s="22" t="s">
        <v>114</v>
      </c>
      <c r="C9" s="28">
        <v>24086</v>
      </c>
    </row>
    <row r="10" spans="1:3" x14ac:dyDescent="0.25">
      <c r="A10" s="21" t="s">
        <v>94</v>
      </c>
      <c r="B10" s="29" t="s">
        <v>115</v>
      </c>
      <c r="C10" s="28">
        <v>11812</v>
      </c>
    </row>
    <row r="11" spans="1:3" x14ac:dyDescent="0.25">
      <c r="A11" s="21" t="s">
        <v>95</v>
      </c>
      <c r="B11" s="29" t="s">
        <v>116</v>
      </c>
      <c r="C11" s="28">
        <v>11812</v>
      </c>
    </row>
    <row r="12" spans="1:3" x14ac:dyDescent="0.25">
      <c r="A12" s="21" t="s">
        <v>117</v>
      </c>
      <c r="B12" s="29" t="s">
        <v>118</v>
      </c>
      <c r="C12" s="28">
        <v>11812</v>
      </c>
    </row>
    <row r="13" spans="1:3" x14ac:dyDescent="0.25">
      <c r="A13" s="21" t="s">
        <v>119</v>
      </c>
      <c r="B13" s="30" t="s">
        <v>120</v>
      </c>
      <c r="C13" s="28">
        <v>1712</v>
      </c>
    </row>
    <row r="14" spans="1:3" x14ac:dyDescent="0.25">
      <c r="A14" s="21" t="s">
        <v>121</v>
      </c>
      <c r="B14" s="30" t="s">
        <v>122</v>
      </c>
      <c r="C14" s="28">
        <v>1712</v>
      </c>
    </row>
    <row r="15" spans="1:3" x14ac:dyDescent="0.25">
      <c r="A15" s="21" t="s">
        <v>123</v>
      </c>
      <c r="B15" s="29" t="s">
        <v>124</v>
      </c>
      <c r="C15" s="28">
        <v>12274</v>
      </c>
    </row>
    <row r="16" spans="1:3" x14ac:dyDescent="0.25">
      <c r="A16" s="21" t="s">
        <v>125</v>
      </c>
      <c r="B16" s="29" t="s">
        <v>126</v>
      </c>
      <c r="C16" s="28">
        <v>12274</v>
      </c>
    </row>
    <row r="17" spans="1:3" ht="24" x14ac:dyDescent="0.25">
      <c r="A17" s="21" t="s">
        <v>96</v>
      </c>
      <c r="B17" s="22" t="s">
        <v>127</v>
      </c>
      <c r="C17" s="28">
        <v>390</v>
      </c>
    </row>
    <row r="18" spans="1:3" x14ac:dyDescent="0.25">
      <c r="A18" s="21" t="s">
        <v>128</v>
      </c>
      <c r="B18" s="29" t="s">
        <v>115</v>
      </c>
      <c r="C18" s="28">
        <v>49</v>
      </c>
    </row>
    <row r="19" spans="1:3" x14ac:dyDescent="0.25">
      <c r="A19" s="21" t="s">
        <v>129</v>
      </c>
      <c r="B19" s="29" t="s">
        <v>116</v>
      </c>
      <c r="C19" s="28">
        <v>0</v>
      </c>
    </row>
    <row r="20" spans="1:3" x14ac:dyDescent="0.25">
      <c r="A20" s="21" t="s">
        <v>130</v>
      </c>
      <c r="B20" s="29" t="s">
        <v>118</v>
      </c>
      <c r="C20" s="28">
        <v>0</v>
      </c>
    </row>
    <row r="21" spans="1:3" x14ac:dyDescent="0.25">
      <c r="A21" s="21" t="s">
        <v>131</v>
      </c>
      <c r="B21" s="30" t="s">
        <v>120</v>
      </c>
      <c r="C21" s="28">
        <v>0</v>
      </c>
    </row>
    <row r="22" spans="1:3" x14ac:dyDescent="0.25">
      <c r="A22" s="21" t="s">
        <v>132</v>
      </c>
      <c r="B22" s="30" t="s">
        <v>122</v>
      </c>
      <c r="C22" s="28">
        <v>0</v>
      </c>
    </row>
    <row r="23" spans="1:3" x14ac:dyDescent="0.25">
      <c r="A23" s="21" t="s">
        <v>133</v>
      </c>
      <c r="B23" s="29" t="s">
        <v>124</v>
      </c>
      <c r="C23" s="28">
        <v>218</v>
      </c>
    </row>
    <row r="24" spans="1:3" x14ac:dyDescent="0.25">
      <c r="A24" s="21" t="s">
        <v>134</v>
      </c>
      <c r="B24" s="29" t="s">
        <v>126</v>
      </c>
      <c r="C24" s="28">
        <v>140</v>
      </c>
    </row>
    <row r="25" spans="1:3" ht="24" x14ac:dyDescent="0.25">
      <c r="A25" s="21" t="s">
        <v>97</v>
      </c>
      <c r="B25" s="22" t="s">
        <v>135</v>
      </c>
      <c r="C25" s="31">
        <v>60.5</v>
      </c>
    </row>
    <row r="26" spans="1:3" ht="24" x14ac:dyDescent="0.25">
      <c r="A26" s="21" t="s">
        <v>98</v>
      </c>
      <c r="B26" s="22" t="s">
        <v>136</v>
      </c>
      <c r="C26" s="31">
        <v>14</v>
      </c>
    </row>
    <row r="27" spans="1:3" x14ac:dyDescent="0.25">
      <c r="A27" s="21" t="s">
        <v>99</v>
      </c>
      <c r="B27" s="22" t="s">
        <v>219</v>
      </c>
      <c r="C27" s="34" t="s">
        <v>220</v>
      </c>
    </row>
    <row r="28" spans="1:3" x14ac:dyDescent="0.25">
      <c r="A28" s="37" t="s">
        <v>64</v>
      </c>
      <c r="B28" s="52" t="s">
        <v>221</v>
      </c>
      <c r="C28" s="53"/>
    </row>
  </sheetData>
  <mergeCells count="4">
    <mergeCell ref="B1:C1"/>
    <mergeCell ref="A2:C2"/>
    <mergeCell ref="A3:C3"/>
    <mergeCell ref="B28:C28"/>
  </mergeCells>
  <dataValidations count="4">
    <dataValidation type="decimal" allowBlank="1" showErrorMessage="1" errorTitle="Ошибка" error="Допускается ввод только неотрицательных чисел!" sqref="C26 C6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9:C24 C7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27">
      <formula1>900</formula1>
    </dataValidation>
    <dataValidation type="decimal" allowBlank="1" showErrorMessage="1" errorTitle="Ошибка" error="Допускается ввод от 0 до 100%!" sqref="C25 C8">
      <formula1>0</formula1>
      <formula2>100</formula2>
    </dataValidation>
  </dataValidation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view="pageBreakPreview" zoomScaleNormal="100" zoomScaleSheetLayoutView="100" workbookViewId="0">
      <pane ySplit="5" topLeftCell="A60" activePane="bottomLeft" state="frozen"/>
      <selection pane="bottomLeft" activeCell="G66" sqref="G66"/>
    </sheetView>
  </sheetViews>
  <sheetFormatPr defaultRowHeight="15" x14ac:dyDescent="0.25"/>
  <cols>
    <col min="1" max="1" width="7" style="18" customWidth="1"/>
    <col min="2" max="2" width="35" style="1" customWidth="1"/>
    <col min="3" max="3" width="13.42578125" style="18" customWidth="1"/>
    <col min="4" max="4" width="36.85546875" style="18" customWidth="1"/>
    <col min="5" max="16384" width="9.140625" style="1"/>
  </cols>
  <sheetData>
    <row r="1" spans="1:4" ht="41.25" customHeight="1" x14ac:dyDescent="0.25">
      <c r="C1" s="56" t="s">
        <v>137</v>
      </c>
      <c r="D1" s="56"/>
    </row>
    <row r="2" spans="1:4" ht="33" customHeight="1" x14ac:dyDescent="0.25">
      <c r="A2" s="45" t="s">
        <v>214</v>
      </c>
      <c r="B2" s="45"/>
      <c r="C2" s="45"/>
      <c r="D2" s="45"/>
    </row>
    <row r="3" spans="1:4" ht="16.5" customHeight="1" x14ac:dyDescent="0.25">
      <c r="A3" s="46" t="s">
        <v>1</v>
      </c>
      <c r="B3" s="46"/>
      <c r="C3" s="46"/>
      <c r="D3" s="46"/>
    </row>
    <row r="4" spans="1:4" ht="27.75" customHeight="1" x14ac:dyDescent="0.25">
      <c r="A4" s="19" t="s">
        <v>2</v>
      </c>
      <c r="B4" s="19" t="s">
        <v>138</v>
      </c>
      <c r="C4" s="19" t="s">
        <v>4</v>
      </c>
      <c r="D4" s="19" t="s">
        <v>5</v>
      </c>
    </row>
    <row r="5" spans="1:4" x14ac:dyDescent="0.25">
      <c r="A5" s="19" t="s">
        <v>66</v>
      </c>
      <c r="B5" s="19" t="s">
        <v>67</v>
      </c>
      <c r="C5" s="19" t="s">
        <v>68</v>
      </c>
      <c r="D5" s="19" t="s">
        <v>69</v>
      </c>
    </row>
    <row r="6" spans="1:4" ht="24" x14ac:dyDescent="0.25">
      <c r="A6" s="21">
        <v>1</v>
      </c>
      <c r="B6" s="22" t="s">
        <v>139</v>
      </c>
      <c r="C6" s="23" t="s">
        <v>30</v>
      </c>
      <c r="D6" s="34" t="s">
        <v>222</v>
      </c>
    </row>
    <row r="7" spans="1:4" ht="32.25" customHeight="1" x14ac:dyDescent="0.25">
      <c r="A7" s="21">
        <v>2</v>
      </c>
      <c r="B7" s="22" t="s">
        <v>140</v>
      </c>
      <c r="C7" s="23" t="s">
        <v>30</v>
      </c>
      <c r="D7" s="38" t="s">
        <v>223</v>
      </c>
    </row>
    <row r="8" spans="1:4" ht="36" x14ac:dyDescent="0.25">
      <c r="A8" s="21" t="s">
        <v>68</v>
      </c>
      <c r="B8" s="22" t="s">
        <v>141</v>
      </c>
      <c r="C8" s="23" t="s">
        <v>30</v>
      </c>
      <c r="D8" s="39" t="s">
        <v>224</v>
      </c>
    </row>
    <row r="9" spans="1:4" ht="76.5" customHeight="1" x14ac:dyDescent="0.25">
      <c r="A9" s="21" t="s">
        <v>69</v>
      </c>
      <c r="B9" s="22" t="s">
        <v>142</v>
      </c>
      <c r="C9" s="23" t="s">
        <v>30</v>
      </c>
      <c r="D9" s="34" t="s">
        <v>225</v>
      </c>
    </row>
    <row r="10" spans="1:4" ht="93" customHeight="1" x14ac:dyDescent="0.25">
      <c r="A10" s="21" t="s">
        <v>96</v>
      </c>
      <c r="B10" s="22" t="s">
        <v>143</v>
      </c>
      <c r="C10" s="23" t="s">
        <v>30</v>
      </c>
      <c r="D10" s="34" t="s">
        <v>226</v>
      </c>
    </row>
    <row r="11" spans="1:4" ht="24" x14ac:dyDescent="0.25">
      <c r="A11" s="21" t="s">
        <v>97</v>
      </c>
      <c r="B11" s="22" t="s">
        <v>144</v>
      </c>
      <c r="C11" s="23" t="s">
        <v>30</v>
      </c>
      <c r="D11" s="38" t="s">
        <v>145</v>
      </c>
    </row>
    <row r="12" spans="1:4" ht="24" x14ac:dyDescent="0.25">
      <c r="A12" s="21" t="s">
        <v>98</v>
      </c>
      <c r="B12" s="22" t="s">
        <v>146</v>
      </c>
      <c r="C12" s="23" t="s">
        <v>30</v>
      </c>
      <c r="D12" s="38" t="s">
        <v>147</v>
      </c>
    </row>
    <row r="13" spans="1:4" ht="72" x14ac:dyDescent="0.25">
      <c r="A13" s="21" t="s">
        <v>99</v>
      </c>
      <c r="B13" s="22" t="s">
        <v>227</v>
      </c>
      <c r="C13" s="23" t="s">
        <v>7</v>
      </c>
      <c r="D13" s="36">
        <f>SUM(E13:F13)</f>
        <v>0</v>
      </c>
    </row>
    <row r="14" spans="1:4" x14ac:dyDescent="0.25">
      <c r="A14" s="21" t="s">
        <v>148</v>
      </c>
      <c r="B14" s="40">
        <v>2014</v>
      </c>
      <c r="C14" s="23" t="s">
        <v>7</v>
      </c>
      <c r="D14" s="24">
        <f>SUM(D15:D15)</f>
        <v>29027.651636634499</v>
      </c>
    </row>
    <row r="15" spans="1:4" x14ac:dyDescent="0.25">
      <c r="A15" s="41" t="s">
        <v>149</v>
      </c>
      <c r="B15" s="42" t="s">
        <v>228</v>
      </c>
      <c r="C15" s="23" t="s">
        <v>7</v>
      </c>
      <c r="D15" s="28">
        <v>29027.651636634499</v>
      </c>
    </row>
    <row r="16" spans="1:4" x14ac:dyDescent="0.25">
      <c r="A16" s="21" t="s">
        <v>229</v>
      </c>
      <c r="B16" s="40">
        <v>2015</v>
      </c>
      <c r="C16" s="23" t="s">
        <v>7</v>
      </c>
      <c r="D16" s="24">
        <f>SUM(D17:D17)</f>
        <v>145395.462582846</v>
      </c>
    </row>
    <row r="17" spans="1:4" x14ac:dyDescent="0.25">
      <c r="A17" s="41" t="s">
        <v>230</v>
      </c>
      <c r="B17" s="42" t="s">
        <v>228</v>
      </c>
      <c r="C17" s="23" t="s">
        <v>7</v>
      </c>
      <c r="D17" s="28">
        <v>145395.462582846</v>
      </c>
    </row>
    <row r="18" spans="1:4" x14ac:dyDescent="0.25">
      <c r="A18" s="21" t="s">
        <v>231</v>
      </c>
      <c r="B18" s="40">
        <v>2016</v>
      </c>
      <c r="C18" s="23" t="s">
        <v>7</v>
      </c>
      <c r="D18" s="24">
        <f>SUM(D19:D19)</f>
        <v>238375.8</v>
      </c>
    </row>
    <row r="19" spans="1:4" x14ac:dyDescent="0.25">
      <c r="A19" s="41" t="s">
        <v>232</v>
      </c>
      <c r="B19" s="42" t="s">
        <v>228</v>
      </c>
      <c r="C19" s="23" t="s">
        <v>7</v>
      </c>
      <c r="D19" s="28">
        <v>238375.8</v>
      </c>
    </row>
    <row r="20" spans="1:4" x14ac:dyDescent="0.25">
      <c r="A20" s="21" t="s">
        <v>233</v>
      </c>
      <c r="B20" s="40">
        <v>2017</v>
      </c>
      <c r="C20" s="23" t="s">
        <v>7</v>
      </c>
      <c r="D20" s="24">
        <f>SUM(D21:D21)</f>
        <v>394514.9</v>
      </c>
    </row>
    <row r="21" spans="1:4" x14ac:dyDescent="0.25">
      <c r="A21" s="41" t="s">
        <v>234</v>
      </c>
      <c r="B21" s="42" t="s">
        <v>228</v>
      </c>
      <c r="C21" s="23" t="s">
        <v>7</v>
      </c>
      <c r="D21" s="28">
        <v>394514.9</v>
      </c>
    </row>
    <row r="22" spans="1:4" x14ac:dyDescent="0.25">
      <c r="A22" s="21" t="s">
        <v>235</v>
      </c>
      <c r="B22" s="40">
        <v>2018</v>
      </c>
      <c r="C22" s="23" t="s">
        <v>7</v>
      </c>
      <c r="D22" s="24">
        <f>SUM(D23:D23)</f>
        <v>573031.55000000005</v>
      </c>
    </row>
    <row r="23" spans="1:4" x14ac:dyDescent="0.25">
      <c r="A23" s="41" t="s">
        <v>236</v>
      </c>
      <c r="B23" s="42" t="s">
        <v>228</v>
      </c>
      <c r="C23" s="23" t="s">
        <v>7</v>
      </c>
      <c r="D23" s="28">
        <v>573031.55000000005</v>
      </c>
    </row>
    <row r="24" spans="1:4" x14ac:dyDescent="0.25">
      <c r="A24" s="21" t="s">
        <v>237</v>
      </c>
      <c r="B24" s="40">
        <v>2019</v>
      </c>
      <c r="C24" s="23" t="s">
        <v>7</v>
      </c>
      <c r="D24" s="24">
        <f>SUM(D25:D25)</f>
        <v>773724.9</v>
      </c>
    </row>
    <row r="25" spans="1:4" x14ac:dyDescent="0.25">
      <c r="A25" s="41" t="s">
        <v>238</v>
      </c>
      <c r="B25" s="42" t="s">
        <v>228</v>
      </c>
      <c r="C25" s="23" t="s">
        <v>7</v>
      </c>
      <c r="D25" s="28">
        <v>773724.9</v>
      </c>
    </row>
    <row r="26" spans="1:4" x14ac:dyDescent="0.25">
      <c r="A26" s="21" t="s">
        <v>239</v>
      </c>
      <c r="B26" s="40">
        <v>2020</v>
      </c>
      <c r="C26" s="23" t="s">
        <v>7</v>
      </c>
      <c r="D26" s="24">
        <f>SUM(D27:D27)</f>
        <v>977810.6</v>
      </c>
    </row>
    <row r="27" spans="1:4" x14ac:dyDescent="0.25">
      <c r="A27" s="41" t="s">
        <v>240</v>
      </c>
      <c r="B27" s="42" t="s">
        <v>228</v>
      </c>
      <c r="C27" s="23" t="s">
        <v>7</v>
      </c>
      <c r="D27" s="28">
        <v>977810.6</v>
      </c>
    </row>
    <row r="28" spans="1:4" x14ac:dyDescent="0.25">
      <c r="A28" s="21" t="s">
        <v>241</v>
      </c>
      <c r="B28" s="40">
        <v>2021</v>
      </c>
      <c r="C28" s="23" t="s">
        <v>7</v>
      </c>
      <c r="D28" s="24">
        <f>SUM(D29:D29)</f>
        <v>1274704.6000000001</v>
      </c>
    </row>
    <row r="29" spans="1:4" x14ac:dyDescent="0.25">
      <c r="A29" s="41" t="s">
        <v>242</v>
      </c>
      <c r="B29" s="42" t="s">
        <v>228</v>
      </c>
      <c r="C29" s="23" t="s">
        <v>7</v>
      </c>
      <c r="D29" s="28">
        <v>1274704.6000000001</v>
      </c>
    </row>
    <row r="30" spans="1:4" x14ac:dyDescent="0.25">
      <c r="A30" s="21" t="s">
        <v>243</v>
      </c>
      <c r="B30" s="40">
        <v>2022</v>
      </c>
      <c r="C30" s="23" t="s">
        <v>7</v>
      </c>
      <c r="D30" s="24">
        <f>SUM(D31:D31)</f>
        <v>1567920.9</v>
      </c>
    </row>
    <row r="31" spans="1:4" x14ac:dyDescent="0.25">
      <c r="A31" s="41" t="s">
        <v>244</v>
      </c>
      <c r="B31" s="42" t="s">
        <v>228</v>
      </c>
      <c r="C31" s="23" t="s">
        <v>7</v>
      </c>
      <c r="D31" s="28">
        <v>1567920.9</v>
      </c>
    </row>
    <row r="32" spans="1:4" x14ac:dyDescent="0.25">
      <c r="A32" s="21" t="s">
        <v>245</v>
      </c>
      <c r="B32" s="40">
        <v>2023</v>
      </c>
      <c r="C32" s="23" t="s">
        <v>7</v>
      </c>
      <c r="D32" s="24">
        <f>SUM(D33:D33)</f>
        <v>1853023.9</v>
      </c>
    </row>
    <row r="33" spans="1:4" x14ac:dyDescent="0.25">
      <c r="A33" s="41" t="s">
        <v>246</v>
      </c>
      <c r="B33" s="42" t="s">
        <v>228</v>
      </c>
      <c r="C33" s="23" t="s">
        <v>7</v>
      </c>
      <c r="D33" s="28">
        <v>1853023.9</v>
      </c>
    </row>
    <row r="34" spans="1:4" ht="24" x14ac:dyDescent="0.25">
      <c r="A34" s="21" t="s">
        <v>100</v>
      </c>
      <c r="B34" s="22" t="s">
        <v>151</v>
      </c>
      <c r="C34" s="23"/>
      <c r="D34" s="23" t="s">
        <v>30</v>
      </c>
    </row>
    <row r="35" spans="1:4" x14ac:dyDescent="0.25">
      <c r="A35" s="21" t="s">
        <v>152</v>
      </c>
      <c r="B35" s="29" t="s">
        <v>153</v>
      </c>
      <c r="C35" s="23" t="s">
        <v>154</v>
      </c>
      <c r="D35" s="23" t="s">
        <v>30</v>
      </c>
    </row>
    <row r="36" spans="1:4" x14ac:dyDescent="0.25">
      <c r="A36" s="21" t="s">
        <v>155</v>
      </c>
      <c r="B36" s="30" t="s">
        <v>156</v>
      </c>
      <c r="C36" s="23" t="s">
        <v>154</v>
      </c>
      <c r="D36" s="31">
        <v>0</v>
      </c>
    </row>
    <row r="37" spans="1:4" x14ac:dyDescent="0.25">
      <c r="A37" s="21" t="s">
        <v>157</v>
      </c>
      <c r="B37" s="30" t="s">
        <v>158</v>
      </c>
      <c r="C37" s="23" t="s">
        <v>154</v>
      </c>
      <c r="D37" s="31">
        <v>0</v>
      </c>
    </row>
    <row r="38" spans="1:4" ht="24" x14ac:dyDescent="0.25">
      <c r="A38" s="21" t="s">
        <v>159</v>
      </c>
      <c r="B38" s="29" t="s">
        <v>160</v>
      </c>
      <c r="C38" s="23" t="s">
        <v>161</v>
      </c>
      <c r="D38" s="23" t="s">
        <v>30</v>
      </c>
    </row>
    <row r="39" spans="1:4" ht="24" x14ac:dyDescent="0.25">
      <c r="A39" s="21" t="s">
        <v>162</v>
      </c>
      <c r="B39" s="30" t="s">
        <v>156</v>
      </c>
      <c r="C39" s="23" t="s">
        <v>161</v>
      </c>
      <c r="D39" s="31">
        <v>0</v>
      </c>
    </row>
    <row r="40" spans="1:4" ht="24" x14ac:dyDescent="0.25">
      <c r="A40" s="21" t="s">
        <v>163</v>
      </c>
      <c r="B40" s="30" t="s">
        <v>158</v>
      </c>
      <c r="C40" s="23" t="s">
        <v>161</v>
      </c>
      <c r="D40" s="31">
        <v>0</v>
      </c>
    </row>
    <row r="41" spans="1:4" ht="24" x14ac:dyDescent="0.25">
      <c r="A41" s="21" t="s">
        <v>164</v>
      </c>
      <c r="B41" s="29" t="s">
        <v>165</v>
      </c>
      <c r="C41" s="23" t="s">
        <v>166</v>
      </c>
      <c r="D41" s="23" t="s">
        <v>30</v>
      </c>
    </row>
    <row r="42" spans="1:4" x14ac:dyDescent="0.25">
      <c r="A42" s="21" t="s">
        <v>167</v>
      </c>
      <c r="B42" s="30" t="s">
        <v>156</v>
      </c>
      <c r="C42" s="23" t="s">
        <v>166</v>
      </c>
      <c r="D42" s="31">
        <v>24</v>
      </c>
    </row>
    <row r="43" spans="1:4" x14ac:dyDescent="0.25">
      <c r="A43" s="21" t="s">
        <v>168</v>
      </c>
      <c r="B43" s="30" t="s">
        <v>158</v>
      </c>
      <c r="C43" s="23" t="s">
        <v>166</v>
      </c>
      <c r="D43" s="31">
        <v>24</v>
      </c>
    </row>
    <row r="44" spans="1:4" ht="24" x14ac:dyDescent="0.25">
      <c r="A44" s="21" t="s">
        <v>169</v>
      </c>
      <c r="B44" s="29" t="s">
        <v>170</v>
      </c>
      <c r="C44" s="23" t="s">
        <v>56</v>
      </c>
      <c r="D44" s="23" t="s">
        <v>30</v>
      </c>
    </row>
    <row r="45" spans="1:4" x14ac:dyDescent="0.25">
      <c r="A45" s="21" t="s">
        <v>171</v>
      </c>
      <c r="B45" s="30" t="s">
        <v>156</v>
      </c>
      <c r="C45" s="23" t="s">
        <v>56</v>
      </c>
      <c r="D45" s="31">
        <v>19.18</v>
      </c>
    </row>
    <row r="46" spans="1:4" x14ac:dyDescent="0.25">
      <c r="A46" s="21" t="s">
        <v>172</v>
      </c>
      <c r="B46" s="30" t="s">
        <v>158</v>
      </c>
      <c r="C46" s="23" t="s">
        <v>56</v>
      </c>
      <c r="D46" s="31">
        <v>21</v>
      </c>
    </row>
    <row r="47" spans="1:4" ht="24" x14ac:dyDescent="0.25">
      <c r="A47" s="21" t="s">
        <v>173</v>
      </c>
      <c r="B47" s="29" t="s">
        <v>174</v>
      </c>
      <c r="C47" s="23" t="s">
        <v>56</v>
      </c>
      <c r="D47" s="23" t="s">
        <v>30</v>
      </c>
    </row>
    <row r="48" spans="1:4" x14ac:dyDescent="0.25">
      <c r="A48" s="21" t="s">
        <v>175</v>
      </c>
      <c r="B48" s="30" t="s">
        <v>156</v>
      </c>
      <c r="C48" s="23" t="s">
        <v>56</v>
      </c>
      <c r="D48" s="31">
        <v>69.53</v>
      </c>
    </row>
    <row r="49" spans="1:4" x14ac:dyDescent="0.25">
      <c r="A49" s="21" t="s">
        <v>176</v>
      </c>
      <c r="B49" s="30" t="s">
        <v>158</v>
      </c>
      <c r="C49" s="23" t="s">
        <v>56</v>
      </c>
      <c r="D49" s="31">
        <v>69.53</v>
      </c>
    </row>
    <row r="50" spans="1:4" ht="24" x14ac:dyDescent="0.25">
      <c r="A50" s="21" t="s">
        <v>177</v>
      </c>
      <c r="B50" s="29" t="s">
        <v>178</v>
      </c>
      <c r="C50" s="23" t="s">
        <v>179</v>
      </c>
      <c r="D50" s="23" t="s">
        <v>30</v>
      </c>
    </row>
    <row r="51" spans="1:4" x14ac:dyDescent="0.25">
      <c r="A51" s="21" t="s">
        <v>180</v>
      </c>
      <c r="B51" s="30" t="s">
        <v>156</v>
      </c>
      <c r="C51" s="23" t="s">
        <v>179</v>
      </c>
      <c r="D51" s="28">
        <v>1273608</v>
      </c>
    </row>
    <row r="52" spans="1:4" x14ac:dyDescent="0.25">
      <c r="A52" s="21" t="s">
        <v>181</v>
      </c>
      <c r="B52" s="30" t="s">
        <v>158</v>
      </c>
      <c r="C52" s="23" t="s">
        <v>179</v>
      </c>
      <c r="D52" s="28">
        <v>1273608</v>
      </c>
    </row>
    <row r="53" spans="1:4" x14ac:dyDescent="0.25">
      <c r="A53" s="21" t="s">
        <v>182</v>
      </c>
      <c r="B53" s="29" t="s">
        <v>183</v>
      </c>
      <c r="C53" s="23" t="s">
        <v>184</v>
      </c>
      <c r="D53" s="23" t="s">
        <v>30</v>
      </c>
    </row>
    <row r="54" spans="1:4" x14ac:dyDescent="0.25">
      <c r="A54" s="21" t="s">
        <v>185</v>
      </c>
      <c r="B54" s="30" t="s">
        <v>156</v>
      </c>
      <c r="C54" s="23" t="s">
        <v>184</v>
      </c>
      <c r="D54" s="31">
        <v>55.2</v>
      </c>
    </row>
    <row r="55" spans="1:4" ht="23.25" customHeight="1" x14ac:dyDescent="0.25">
      <c r="A55" s="21" t="s">
        <v>186</v>
      </c>
      <c r="B55" s="30" t="s">
        <v>158</v>
      </c>
      <c r="C55" s="23" t="s">
        <v>184</v>
      </c>
      <c r="D55" s="31">
        <v>55.2</v>
      </c>
    </row>
    <row r="56" spans="1:4" ht="23.25" customHeight="1" x14ac:dyDescent="0.25">
      <c r="A56" s="21" t="s">
        <v>187</v>
      </c>
      <c r="B56" s="29" t="s">
        <v>247</v>
      </c>
      <c r="C56" s="23" t="s">
        <v>188</v>
      </c>
      <c r="D56" s="23" t="s">
        <v>30</v>
      </c>
    </row>
    <row r="57" spans="1:4" s="18" customFormat="1" ht="30" customHeight="1" x14ac:dyDescent="0.25">
      <c r="A57" s="21" t="s">
        <v>189</v>
      </c>
      <c r="B57" s="30" t="s">
        <v>156</v>
      </c>
      <c r="C57" s="23" t="s">
        <v>188</v>
      </c>
      <c r="D57" s="31">
        <v>0.73</v>
      </c>
    </row>
    <row r="58" spans="1:4" s="18" customFormat="1" x14ac:dyDescent="0.25">
      <c r="A58" s="21" t="s">
        <v>190</v>
      </c>
      <c r="B58" s="30" t="s">
        <v>158</v>
      </c>
      <c r="C58" s="23" t="s">
        <v>188</v>
      </c>
      <c r="D58" s="31">
        <v>0.74</v>
      </c>
    </row>
    <row r="59" spans="1:4" ht="69.75" customHeight="1" x14ac:dyDescent="0.25">
      <c r="A59" s="21" t="s">
        <v>191</v>
      </c>
      <c r="B59" s="29" t="s">
        <v>192</v>
      </c>
      <c r="C59" s="23" t="s">
        <v>193</v>
      </c>
      <c r="D59" s="23" t="s">
        <v>30</v>
      </c>
    </row>
    <row r="60" spans="1:4" x14ac:dyDescent="0.25">
      <c r="A60" s="21" t="s">
        <v>194</v>
      </c>
      <c r="B60" s="30" t="s">
        <v>156</v>
      </c>
      <c r="C60" s="23" t="s">
        <v>193</v>
      </c>
      <c r="D60" s="31">
        <v>1.91</v>
      </c>
    </row>
    <row r="61" spans="1:4" x14ac:dyDescent="0.25">
      <c r="A61" s="21" t="s">
        <v>195</v>
      </c>
      <c r="B61" s="30" t="s">
        <v>158</v>
      </c>
      <c r="C61" s="23" t="s">
        <v>193</v>
      </c>
      <c r="D61" s="31">
        <v>2.2999999999999998</v>
      </c>
    </row>
    <row r="62" spans="1:4" x14ac:dyDescent="0.25">
      <c r="A62" s="21" t="s">
        <v>196</v>
      </c>
      <c r="B62" s="29" t="s">
        <v>197</v>
      </c>
      <c r="C62" s="23" t="s">
        <v>198</v>
      </c>
      <c r="D62" s="23" t="s">
        <v>30</v>
      </c>
    </row>
    <row r="63" spans="1:4" x14ac:dyDescent="0.25">
      <c r="A63" s="21" t="s">
        <v>199</v>
      </c>
      <c r="B63" s="30" t="s">
        <v>156</v>
      </c>
      <c r="C63" s="23" t="s">
        <v>198</v>
      </c>
      <c r="D63" s="31">
        <v>1573.7977023498888</v>
      </c>
    </row>
    <row r="64" spans="1:4" x14ac:dyDescent="0.25">
      <c r="A64" s="21" t="s">
        <v>200</v>
      </c>
      <c r="B64" s="30" t="s">
        <v>158</v>
      </c>
      <c r="C64" s="23" t="s">
        <v>198</v>
      </c>
      <c r="D64" s="31">
        <v>1775.247590808006</v>
      </c>
    </row>
    <row r="65" spans="1:4" ht="24" x14ac:dyDescent="0.25">
      <c r="A65" s="21" t="s">
        <v>101</v>
      </c>
      <c r="B65" s="22" t="s">
        <v>201</v>
      </c>
      <c r="C65" s="23" t="s">
        <v>7</v>
      </c>
      <c r="D65" s="23" t="s">
        <v>30</v>
      </c>
    </row>
    <row r="66" spans="1:4" ht="24" x14ac:dyDescent="0.25">
      <c r="A66" s="21" t="s">
        <v>202</v>
      </c>
      <c r="B66" s="29" t="s">
        <v>203</v>
      </c>
      <c r="C66" s="23" t="s">
        <v>7</v>
      </c>
      <c r="D66" s="24">
        <f>SUM(E66:F66)</f>
        <v>0</v>
      </c>
    </row>
    <row r="67" spans="1:4" x14ac:dyDescent="0.25">
      <c r="A67" s="21" t="s">
        <v>248</v>
      </c>
      <c r="B67" s="30" t="s">
        <v>205</v>
      </c>
      <c r="C67" s="23" t="s">
        <v>7</v>
      </c>
      <c r="D67" s="24">
        <f>SUM(E67:F67)</f>
        <v>0</v>
      </c>
    </row>
    <row r="68" spans="1:4" x14ac:dyDescent="0.25">
      <c r="A68" s="41" t="s">
        <v>249</v>
      </c>
      <c r="B68" s="30" t="s">
        <v>207</v>
      </c>
      <c r="C68" s="23" t="s">
        <v>7</v>
      </c>
      <c r="D68" s="24">
        <f>SUM(E68:F68)</f>
        <v>0</v>
      </c>
    </row>
    <row r="69" spans="1:4" x14ac:dyDescent="0.25">
      <c r="A69" s="41" t="s">
        <v>250</v>
      </c>
      <c r="B69" s="30" t="s">
        <v>209</v>
      </c>
      <c r="C69" s="23" t="s">
        <v>7</v>
      </c>
      <c r="D69" s="24">
        <f>SUM(E69:F69)</f>
        <v>0</v>
      </c>
    </row>
    <row r="70" spans="1:4" x14ac:dyDescent="0.25">
      <c r="A70" s="41" t="s">
        <v>251</v>
      </c>
      <c r="B70" s="30" t="s">
        <v>211</v>
      </c>
      <c r="C70" s="23" t="s">
        <v>7</v>
      </c>
      <c r="D70" s="24">
        <f>SUM(E70:F70)</f>
        <v>0</v>
      </c>
    </row>
    <row r="71" spans="1:4" x14ac:dyDescent="0.25">
      <c r="A71" s="41" t="s">
        <v>102</v>
      </c>
      <c r="B71" s="43" t="s">
        <v>150</v>
      </c>
      <c r="C71" s="23" t="s">
        <v>7</v>
      </c>
      <c r="D71" s="24">
        <f>SUM(D72:D75)</f>
        <v>802995.10976999998</v>
      </c>
    </row>
    <row r="72" spans="1:4" x14ac:dyDescent="0.25">
      <c r="A72" s="21" t="s">
        <v>204</v>
      </c>
      <c r="B72" s="30" t="s">
        <v>205</v>
      </c>
      <c r="C72" s="23" t="s">
        <v>7</v>
      </c>
      <c r="D72" s="28">
        <v>42067.41947999999</v>
      </c>
    </row>
    <row r="73" spans="1:4" x14ac:dyDescent="0.25">
      <c r="A73" s="41" t="s">
        <v>206</v>
      </c>
      <c r="B73" s="30" t="s">
        <v>207</v>
      </c>
      <c r="C73" s="23" t="s">
        <v>7</v>
      </c>
      <c r="D73" s="28">
        <v>353365.81346999999</v>
      </c>
    </row>
    <row r="74" spans="1:4" x14ac:dyDescent="0.25">
      <c r="A74" s="41" t="s">
        <v>208</v>
      </c>
      <c r="B74" s="30" t="s">
        <v>209</v>
      </c>
      <c r="C74" s="23" t="s">
        <v>7</v>
      </c>
      <c r="D74" s="28">
        <v>155852.00624999998</v>
      </c>
    </row>
    <row r="75" spans="1:4" x14ac:dyDescent="0.25">
      <c r="A75" s="41" t="s">
        <v>210</v>
      </c>
      <c r="B75" s="30" t="s">
        <v>211</v>
      </c>
      <c r="C75" s="23" t="s">
        <v>7</v>
      </c>
      <c r="D75" s="28">
        <v>251709.87057000003</v>
      </c>
    </row>
    <row r="76" spans="1:4" x14ac:dyDescent="0.25">
      <c r="A76" s="44" t="s">
        <v>252</v>
      </c>
      <c r="B76" s="54" t="s">
        <v>253</v>
      </c>
      <c r="C76" s="55"/>
      <c r="D76" s="55"/>
    </row>
  </sheetData>
  <mergeCells count="4">
    <mergeCell ref="B76:D76"/>
    <mergeCell ref="C1:D1"/>
    <mergeCell ref="A2:D2"/>
    <mergeCell ref="A3:D3"/>
  </mergeCells>
  <dataValidations count="8">
    <dataValidation type="decimal" allowBlank="1" showErrorMessage="1" errorTitle="Ошибка" error="Допускается ввод только неотрицательных чисел!" sqref="D63:D64 D54:D55 D57:D58 D60:D61 D42:D43 D39:D40 D36:D37 D15 D72:D75 D17 D19 D21 D23 D25 D27 D29 D31 D3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B15 B71 B17 B19 B21 B23 B25 B27 B29 B31 B33">
      <formula1>source_of_funding</formula1>
    </dataValidation>
    <dataValidation type="textLength" operator="lessThanOrEqual" allowBlank="1" showInputMessage="1" showErrorMessage="1" errorTitle="Ошибка" error="Допускается ввод не более 900 символов!" sqref="D6 D9:D10">
      <formula1>900</formula1>
    </dataValidation>
    <dataValidation type="decimal" allowBlank="1" showInputMessage="1" showErrorMessage="1" error="Введите значение от 0 до 100%" sqref="D45:D46 D48:D49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D51:D52">
      <formula1>0</formula1>
      <formula2>9.99999999999999E+23</formula2>
    </dataValidation>
    <dataValidation type="whole" allowBlank="1" showInputMessage="1" showErrorMessage="1" errorTitle="Ошибка" error="Введите год с 2000 по 2025!" prompt="укажите год реализации инвестиционной программы" sqref="B14 B16 B18 B20 B22 B24 B26 B28 B30 B32">
      <formula1>2000</formula1>
      <formula2>2025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7 D11:D12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D8">
      <formula1>"a"</formula1>
    </dataValidation>
  </dataValidations>
  <pageMargins left="0.51181102362204722" right="0.51181102362204722" top="0.35433070866141736" bottom="0.35433070866141736" header="0.31496062992125984" footer="0.31496062992125984"/>
  <pageSetup paperSize="9" scale="92" orientation="portrait" r:id="rId1"/>
  <rowBreaks count="1" manualBreakCount="1">
    <brk id="3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Показатели (факт)</vt:lpstr>
      <vt:lpstr>Потр. характеристики</vt:lpstr>
      <vt:lpstr>Инвестиции</vt:lpstr>
      <vt:lpstr>Инвестиции!Заголовки_для_печати</vt:lpstr>
      <vt:lpstr>'Показатели (факт)'!Заголовки_для_печати</vt:lpstr>
      <vt:lpstr>'Потр. характеристики'!Заголовки_для_печати</vt:lpstr>
      <vt:lpstr>Инвестиции!Область_печати</vt:lpstr>
      <vt:lpstr>'Показатели (факт)'!Область_печати</vt:lpstr>
      <vt:lpstr>'Потр. характеристики'!Область_печати</vt:lpstr>
    </vt:vector>
  </TitlesOfParts>
  <Company>Nizegorodskiy 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Шиканов Виталий Игоревич</cp:lastModifiedBy>
  <cp:lastPrinted>2016-04-28T07:26:04Z</cp:lastPrinted>
  <dcterms:created xsi:type="dcterms:W3CDTF">2015-04-23T09:31:00Z</dcterms:created>
  <dcterms:modified xsi:type="dcterms:W3CDTF">2016-04-28T12:12:07Z</dcterms:modified>
</cp:coreProperties>
</file>